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18T5-ĐCN1" sheetId="11" r:id="rId1"/>
    <sheet name="18T6-ĐCN1" sheetId="13" r:id="rId2"/>
    <sheet name="18T7-ĐCN1" sheetId="14" r:id="rId3"/>
  </sheets>
  <definedNames>
    <definedName name="_xlnm.Print_Titles" localSheetId="0">'18T5-ĐCN1'!$10:$11</definedName>
    <definedName name="_xlnm.Print_Titles" localSheetId="1">'18T6-ĐCN1'!$10:$11</definedName>
    <definedName name="_xlnm.Print_Titles" localSheetId="2">'18T7-ĐCN1'!$10:$11</definedName>
  </definedNames>
  <calcPr calcId="144525" calcMode="manual"/>
</workbook>
</file>

<file path=xl/calcChain.xml><?xml version="1.0" encoding="utf-8"?>
<calcChain xmlns="http://schemas.openxmlformats.org/spreadsheetml/2006/main">
  <c r="F12" i="14" l="1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E56" i="14"/>
  <c r="F56" i="14" s="1"/>
  <c r="E57" i="14"/>
  <c r="F57" i="14" s="1"/>
  <c r="E58" i="14"/>
  <c r="F58" i="14" s="1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F12" i="13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G58" i="14"/>
  <c r="H58" i="14" s="1"/>
  <c r="G57" i="14"/>
  <c r="H57" i="14" s="1"/>
  <c r="G56" i="14"/>
  <c r="H56" i="14" s="1"/>
  <c r="G55" i="14"/>
  <c r="H55" i="14" s="1"/>
  <c r="G29" i="13"/>
  <c r="H29" i="13" s="1"/>
  <c r="G32" i="13"/>
  <c r="H32" i="13" s="1"/>
  <c r="G30" i="13"/>
  <c r="H30" i="13" s="1"/>
  <c r="G31" i="13"/>
  <c r="H31" i="13" s="1"/>
  <c r="E29" i="13"/>
  <c r="F29" i="13" s="1"/>
  <c r="E30" i="13"/>
  <c r="F30" i="13" s="1"/>
  <c r="E31" i="13"/>
  <c r="F31" i="13" s="1"/>
  <c r="E32" i="13"/>
  <c r="F32" i="13" s="1"/>
  <c r="G28" i="13" l="1"/>
  <c r="H28" i="13" s="1"/>
  <c r="G33" i="13"/>
  <c r="H33" i="13" s="1"/>
  <c r="G59" i="14"/>
  <c r="H59" i="14" s="1"/>
  <c r="G54" i="14"/>
  <c r="H54" i="14" s="1"/>
  <c r="E28" i="13"/>
  <c r="F28" i="13" s="1"/>
  <c r="E33" i="13"/>
  <c r="F33" i="13" s="1"/>
  <c r="E59" i="14"/>
  <c r="F59" i="14" s="1"/>
  <c r="E54" i="14"/>
  <c r="F54" i="14" s="1"/>
  <c r="E55" i="14"/>
  <c r="F55" i="14" s="1"/>
  <c r="E36" i="11"/>
  <c r="F36" i="11" s="1"/>
  <c r="E40" i="11"/>
  <c r="F40" i="11" s="1"/>
  <c r="E41" i="11"/>
  <c r="F41" i="11" s="1"/>
  <c r="E39" i="11"/>
  <c r="F39" i="11" s="1"/>
  <c r="E37" i="11"/>
  <c r="F37" i="11" s="1"/>
  <c r="E38" i="11"/>
  <c r="F38" i="11" s="1"/>
  <c r="G41" i="11"/>
  <c r="H41" i="11" s="1"/>
  <c r="G39" i="11"/>
  <c r="H39" i="11" s="1"/>
  <c r="G37" i="11"/>
  <c r="H37" i="11" s="1"/>
  <c r="G40" i="11"/>
  <c r="H40" i="11" s="1"/>
  <c r="G38" i="11"/>
  <c r="H38" i="11" s="1"/>
  <c r="G36" i="11"/>
  <c r="H36" i="11" s="1"/>
</calcChain>
</file>

<file path=xl/sharedStrings.xml><?xml version="1.0" encoding="utf-8"?>
<sst xmlns="http://schemas.openxmlformats.org/spreadsheetml/2006/main" count="330" uniqueCount="222">
  <si>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</si>
  <si>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</si>
  <si>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</si>
  <si>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</si>
  <si>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</si>
  <si>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</si>
  <si>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</si>
  <si>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</si>
  <si>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</si>
  <si>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</si>
  <si>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</si>
  <si>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</si>
  <si>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</si>
  <si>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</si>
  <si>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</si>
  <si>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</si>
  <si>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</si>
  <si>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</si>
  <si>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</si>
  <si>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</si>
  <si>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</si>
  <si>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</si>
  <si>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</si>
  <si>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</si>
  <si>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</si>
  <si>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</si>
  <si>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18005628</t>
  </si>
  <si>
    <t>Lê Xuân</t>
  </si>
  <si>
    <t>Bình</t>
  </si>
  <si>
    <t>18005629</t>
  </si>
  <si>
    <t>Trần Thanh</t>
  </si>
  <si>
    <t>Đạm</t>
  </si>
  <si>
    <t>18005630</t>
  </si>
  <si>
    <t>Lương Trung</t>
  </si>
  <si>
    <t>Hiếu</t>
  </si>
  <si>
    <t>18005631</t>
  </si>
  <si>
    <t>Tiết Đông</t>
  </si>
  <si>
    <t>Hưng</t>
  </si>
  <si>
    <t>18005632</t>
  </si>
  <si>
    <t>Lê Thị Thiên</t>
  </si>
  <si>
    <t>Hương</t>
  </si>
  <si>
    <t>18005633</t>
  </si>
  <si>
    <t>Nguyễn Thanh</t>
  </si>
  <si>
    <t>Nhã</t>
  </si>
  <si>
    <t>18005634</t>
  </si>
  <si>
    <t>Nguyễn Tấn</t>
  </si>
  <si>
    <t>Oai</t>
  </si>
  <si>
    <t>18005635</t>
  </si>
  <si>
    <t>Lê Minh</t>
  </si>
  <si>
    <t>Tâm</t>
  </si>
  <si>
    <t>18005636</t>
  </si>
  <si>
    <t>Nguyễn Lê</t>
  </si>
  <si>
    <t>Thắng</t>
  </si>
  <si>
    <t>18005637</t>
  </si>
  <si>
    <t>Dương Tường</t>
  </si>
  <si>
    <t>Thanh</t>
  </si>
  <si>
    <t>18005638</t>
  </si>
  <si>
    <t>Huỳnh Quảng</t>
  </si>
  <si>
    <t>18005639</t>
  </si>
  <si>
    <t>Nguyễn Hũu</t>
  </si>
  <si>
    <t>Thơ</t>
  </si>
  <si>
    <t>18005640</t>
  </si>
  <si>
    <t>Nguyễn Văn</t>
  </si>
  <si>
    <t>Thương</t>
  </si>
  <si>
    <t>18005641</t>
  </si>
  <si>
    <t>Huỳnh Hiển</t>
  </si>
  <si>
    <t>Triết</t>
  </si>
  <si>
    <t>18005642</t>
  </si>
  <si>
    <t>Bùi Minh</t>
  </si>
  <si>
    <t>Trung</t>
  </si>
  <si>
    <t>18005643</t>
  </si>
  <si>
    <t>Bùi Văn</t>
  </si>
  <si>
    <t>Tú</t>
  </si>
  <si>
    <t>18005644</t>
  </si>
  <si>
    <t>Dương Anh</t>
  </si>
  <si>
    <t>18005645</t>
  </si>
  <si>
    <t>Phạm</t>
  </si>
  <si>
    <t>Tuân</t>
  </si>
  <si>
    <t>18005646</t>
  </si>
  <si>
    <t>Nguyễn Anh</t>
  </si>
  <si>
    <t>Tuấn</t>
  </si>
  <si>
    <t>18005647</t>
  </si>
  <si>
    <t>18005648</t>
  </si>
  <si>
    <t>Dương Thanh</t>
  </si>
  <si>
    <t>Tùng</t>
  </si>
  <si>
    <t>Lớp:  18T5-ĐCN1     Sĩ số:  21  Khoa: Công nghệ Điện - Điện tử</t>
  </si>
  <si>
    <t>Không xếp loại</t>
  </si>
  <si>
    <t>GIÁO VIÊN CHỦ NHIỆM</t>
  </si>
  <si>
    <t>18005649</t>
  </si>
  <si>
    <t>Trương Ngọc</t>
  </si>
  <si>
    <t>Ân</t>
  </si>
  <si>
    <t>18005650</t>
  </si>
  <si>
    <t>Nguyễn Bá</t>
  </si>
  <si>
    <t>18005588</t>
  </si>
  <si>
    <t>Thạch Trần Thái</t>
  </si>
  <si>
    <t>Châu</t>
  </si>
  <si>
    <t>18005651</t>
  </si>
  <si>
    <t>Tchao Mỹ</t>
  </si>
  <si>
    <t>Dinh</t>
  </si>
  <si>
    <t>18005652</t>
  </si>
  <si>
    <t>Nguyễn Phi</t>
  </si>
  <si>
    <t>Khanh</t>
  </si>
  <si>
    <t>18005653</t>
  </si>
  <si>
    <t>Lâm Trường</t>
  </si>
  <si>
    <t>Khánh</t>
  </si>
  <si>
    <t>18005654</t>
  </si>
  <si>
    <t>Trần Tuấn</t>
  </si>
  <si>
    <t>Khôi</t>
  </si>
  <si>
    <t>18005655</t>
  </si>
  <si>
    <t>Nguyễn Khởi</t>
  </si>
  <si>
    <t>Long</t>
  </si>
  <si>
    <t>18005656</t>
  </si>
  <si>
    <t>Trần Xuân</t>
  </si>
  <si>
    <t>Nam</t>
  </si>
  <si>
    <t>18005657</t>
  </si>
  <si>
    <t>Nguyễn Huy</t>
  </si>
  <si>
    <t>Phong</t>
  </si>
  <si>
    <t>18005658</t>
  </si>
  <si>
    <t>Thiên</t>
  </si>
  <si>
    <t>18005620</t>
  </si>
  <si>
    <t>Phan Công</t>
  </si>
  <si>
    <t>Thôi</t>
  </si>
  <si>
    <t>18005659</t>
  </si>
  <si>
    <t>Phạm Đắc</t>
  </si>
  <si>
    <t>Lớp:  18T6-ĐCN1     Sĩ số:  13  Khoa: Công nghệ Điện - Điện tử</t>
  </si>
  <si>
    <t>18005586</t>
  </si>
  <si>
    <t>Mai Ngọc</t>
  </si>
  <si>
    <t>Anh</t>
  </si>
  <si>
    <t>18005587</t>
  </si>
  <si>
    <t>Nguyễn Minh</t>
  </si>
  <si>
    <t>18005589</t>
  </si>
  <si>
    <t>Ngô Diệu Anh</t>
  </si>
  <si>
    <t>Cường</t>
  </si>
  <si>
    <t>18005590</t>
  </si>
  <si>
    <t>Trần Phương</t>
  </si>
  <si>
    <t>Đằng</t>
  </si>
  <si>
    <t>18005591</t>
  </si>
  <si>
    <t>Nguyễn Đức</t>
  </si>
  <si>
    <t>Hải</t>
  </si>
  <si>
    <t>18005592</t>
  </si>
  <si>
    <t>Hứa</t>
  </si>
  <si>
    <t>Hậu</t>
  </si>
  <si>
    <t>18005593</t>
  </si>
  <si>
    <t>Châu Quang</t>
  </si>
  <si>
    <t>Hiền</t>
  </si>
  <si>
    <t>18005594</t>
  </si>
  <si>
    <t>Lê Huy</t>
  </si>
  <si>
    <t>Hoàng</t>
  </si>
  <si>
    <t>18005595</t>
  </si>
  <si>
    <t>Trần Phước</t>
  </si>
  <si>
    <t>Hồng</t>
  </si>
  <si>
    <t>18005596</t>
  </si>
  <si>
    <t>Huy</t>
  </si>
  <si>
    <t>18005597</t>
  </si>
  <si>
    <t>Nguyễn Đức Thọ</t>
  </si>
  <si>
    <t>18005598</t>
  </si>
  <si>
    <t>Trần Đa</t>
  </si>
  <si>
    <t>Lộc</t>
  </si>
  <si>
    <t>18005599</t>
  </si>
  <si>
    <t>Trương Thành Quang</t>
  </si>
  <si>
    <t>Minh</t>
  </si>
  <si>
    <t>18005600</t>
  </si>
  <si>
    <t>Bùi Thế</t>
  </si>
  <si>
    <t>Mỹ</t>
  </si>
  <si>
    <t>18005601</t>
  </si>
  <si>
    <t>Ngô Thành</t>
  </si>
  <si>
    <t>18005602</t>
  </si>
  <si>
    <t>Võ Minh</t>
  </si>
  <si>
    <t>18005736</t>
  </si>
  <si>
    <t>Phạm Huỳnh Kim</t>
  </si>
  <si>
    <t>Ngân</t>
  </si>
  <si>
    <t>18005603</t>
  </si>
  <si>
    <t>Nguyên</t>
  </si>
  <si>
    <t>18005604</t>
  </si>
  <si>
    <t>Quân</t>
  </si>
  <si>
    <t>18005605</t>
  </si>
  <si>
    <t>Trà Duy</t>
  </si>
  <si>
    <t>Quang</t>
  </si>
  <si>
    <t>18005606</t>
  </si>
  <si>
    <t>Trần Nguyễn Hữu</t>
  </si>
  <si>
    <t>18005607</t>
  </si>
  <si>
    <t>Sang</t>
  </si>
  <si>
    <t>18005608</t>
  </si>
  <si>
    <t>Lê Văn</t>
  </si>
  <si>
    <t>Sỉ</t>
  </si>
  <si>
    <t>18005609</t>
  </si>
  <si>
    <t>Sơn</t>
  </si>
  <si>
    <t>18005610</t>
  </si>
  <si>
    <t>Nguyễn Thành</t>
  </si>
  <si>
    <t>18005611</t>
  </si>
  <si>
    <t>Trần Tiến</t>
  </si>
  <si>
    <t>Tân</t>
  </si>
  <si>
    <t>18005612</t>
  </si>
  <si>
    <t>Võ Thị Kim</t>
  </si>
  <si>
    <t>Thắm</t>
  </si>
  <si>
    <t>18005613</t>
  </si>
  <si>
    <t>Trần Quốc</t>
  </si>
  <si>
    <t>18005614</t>
  </si>
  <si>
    <t>Giang Chí</t>
  </si>
  <si>
    <t>Thành</t>
  </si>
  <si>
    <t>18005615</t>
  </si>
  <si>
    <t>La Hữu</t>
  </si>
  <si>
    <t>18005616</t>
  </si>
  <si>
    <t>Lư Đức</t>
  </si>
  <si>
    <t>18005617</t>
  </si>
  <si>
    <t>Nguyễn Quốc</t>
  </si>
  <si>
    <t>18005621</t>
  </si>
  <si>
    <t>Mai Văn</t>
  </si>
  <si>
    <t>Thông</t>
  </si>
  <si>
    <t>18005622</t>
  </si>
  <si>
    <t>18005623</t>
  </si>
  <si>
    <t>18005624</t>
  </si>
  <si>
    <t>Nguyễn Văn Thanh</t>
  </si>
  <si>
    <t>18005625</t>
  </si>
  <si>
    <t>Trần Ngọc Anh</t>
  </si>
  <si>
    <t>18005626</t>
  </si>
  <si>
    <t>Trần Hùng Xuân</t>
  </si>
  <si>
    <t>18005627</t>
  </si>
  <si>
    <t>Phan Trọng</t>
  </si>
  <si>
    <t>Vũ</t>
  </si>
  <si>
    <t>Lớp:  18T7-ĐCN1     Sĩ số:  39  Khoa: Công nghệ Điện - Điện tử</t>
  </si>
  <si>
    <t>GV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</si>
</sst>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</cellXfs>
  <cellStyles count="1">
    <cellStyle name="Normal" xfId="0" builtinId="0"/>
  </cellStyles>
  <dxfs count="2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67"/>
  <sheetViews>
    <sheetView tabSelected="1" view="pageBreakPreview" zoomScaleNormal="100" workbookViewId="0">
      <selection activeCell="F12" sqref="F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1" t="s">
        <v>20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43" t="s">
        <v>22</v>
      </c>
      <c r="B3" s="43"/>
      <c r="C3" s="43"/>
      <c r="D3" s="43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9" t="s">
        <v>24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0" t="s">
        <v>85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1" t="s">
        <v>4</v>
      </c>
      <c r="B10" s="27"/>
      <c r="C10" s="53" t="s">
        <v>5</v>
      </c>
      <c r="D10" s="54"/>
      <c r="E10" s="57" t="s">
        <v>221</v>
      </c>
      <c r="F10" s="58"/>
      <c r="G10" s="57" t="s">
        <v>6</v>
      </c>
      <c r="H10" s="58"/>
      <c r="I10" s="59" t="s">
        <v>7</v>
      </c>
    </row>
    <row r="11" spans="1:20" s="12" customFormat="1" ht="30" customHeight="1" x14ac:dyDescent="0.2">
      <c r="A11" s="52"/>
      <c r="B11" s="26"/>
      <c r="C11" s="55"/>
      <c r="D11" s="56"/>
      <c r="E11" s="13" t="s">
        <v>8</v>
      </c>
      <c r="F11" s="13" t="s">
        <v>9</v>
      </c>
      <c r="G11" s="13" t="s">
        <v>8</v>
      </c>
      <c r="H11" s="13" t="s">
        <v>9</v>
      </c>
      <c r="I11" s="52"/>
    </row>
    <row r="12" spans="1:20" s="12" customFormat="1" ht="17.100000000000001" customHeight="1" x14ac:dyDescent="0.2">
      <c r="A12" s="14">
        <v>1</v>
      </c>
      <c r="B12" s="28" t="s">
        <v>26</v>
      </c>
      <c r="C12" s="29" t="s">
        <v>27</v>
      </c>
      <c r="D12" s="68" t="s">
        <v>28</v>
      </c>
      <c r="E12" s="14"/>
      <c r="F12" s="31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1" t="str">
        <f>IF(AND(G12&gt;=90),"XS",IF(AND(G12&gt;=80),"Tốt",IF(AND(G12&gt;=70),"Khá",IF(AND(G12&gt;=60),"TBK",IF(AND(G12&gt;=50),"TB",IF(AND(G12&gt;=30),"Yếu",IF(AND(G12&gt;=0),"Kém"," ")))))))</f>
        <v>Kém</v>
      </c>
      <c r="I12" s="30"/>
    </row>
    <row r="13" spans="1:20" s="12" customFormat="1" ht="17.100000000000001" customHeight="1" x14ac:dyDescent="0.2">
      <c r="A13" s="14">
        <v>2</v>
      </c>
      <c r="B13" s="28" t="s">
        <v>29</v>
      </c>
      <c r="C13" s="69" t="s">
        <v>30</v>
      </c>
      <c r="D13" s="70" t="s">
        <v>31</v>
      </c>
      <c r="E13" s="14"/>
      <c r="F13" s="31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1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30"/>
    </row>
    <row r="14" spans="1:20" s="12" customFormat="1" ht="17.100000000000001" customHeight="1" x14ac:dyDescent="0.2">
      <c r="A14" s="14">
        <v>3</v>
      </c>
      <c r="B14" s="28" t="s">
        <v>32</v>
      </c>
      <c r="C14" s="69" t="s">
        <v>33</v>
      </c>
      <c r="D14" s="70" t="s">
        <v>34</v>
      </c>
      <c r="E14" s="14"/>
      <c r="F14" s="31" t="str">
        <f t="shared" si="0"/>
        <v>Kém</v>
      </c>
      <c r="G14" s="14"/>
      <c r="H14" s="31" t="str">
        <f t="shared" si="1"/>
        <v>Kém</v>
      </c>
      <c r="I14" s="30"/>
    </row>
    <row r="15" spans="1:20" s="12" customFormat="1" ht="17.100000000000001" customHeight="1" x14ac:dyDescent="0.2">
      <c r="A15" s="14">
        <v>4</v>
      </c>
      <c r="B15" s="28" t="s">
        <v>35</v>
      </c>
      <c r="C15" s="69" t="s">
        <v>36</v>
      </c>
      <c r="D15" s="70" t="s">
        <v>37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17.100000000000001" customHeight="1" x14ac:dyDescent="0.2">
      <c r="A16" s="14">
        <v>5</v>
      </c>
      <c r="B16" s="28" t="s">
        <v>38</v>
      </c>
      <c r="C16" s="69" t="s">
        <v>39</v>
      </c>
      <c r="D16" s="70" t="s">
        <v>40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17.100000000000001" customHeight="1" x14ac:dyDescent="0.2">
      <c r="A17" s="14">
        <v>6</v>
      </c>
      <c r="B17" s="28" t="s">
        <v>41</v>
      </c>
      <c r="C17" s="69" t="s">
        <v>42</v>
      </c>
      <c r="D17" s="70" t="s">
        <v>43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17.100000000000001" customHeight="1" x14ac:dyDescent="0.2">
      <c r="A18" s="14">
        <v>7</v>
      </c>
      <c r="B18" s="28" t="s">
        <v>44</v>
      </c>
      <c r="C18" s="69" t="s">
        <v>45</v>
      </c>
      <c r="D18" s="70" t="s">
        <v>46</v>
      </c>
      <c r="E18" s="14"/>
      <c r="F18" s="31" t="str">
        <f t="shared" si="0"/>
        <v>Kém</v>
      </c>
      <c r="G18" s="14"/>
      <c r="H18" s="31" t="str">
        <f t="shared" si="1"/>
        <v>Kém</v>
      </c>
      <c r="I18" s="15"/>
    </row>
    <row r="19" spans="1:9" s="12" customFormat="1" ht="17.100000000000001" customHeight="1" x14ac:dyDescent="0.2">
      <c r="A19" s="14">
        <v>8</v>
      </c>
      <c r="B19" s="28" t="s">
        <v>47</v>
      </c>
      <c r="C19" s="69" t="s">
        <v>48</v>
      </c>
      <c r="D19" s="70" t="s">
        <v>49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17.100000000000001" customHeight="1" x14ac:dyDescent="0.2">
      <c r="A20" s="14">
        <v>9</v>
      </c>
      <c r="B20" s="28" t="s">
        <v>50</v>
      </c>
      <c r="C20" s="69" t="s">
        <v>51</v>
      </c>
      <c r="D20" s="70" t="s">
        <v>52</v>
      </c>
      <c r="E20" s="14"/>
      <c r="F20" s="31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1" t="str">
        <f>IF(AND(G20&gt;=90),"XS",IF(AND(G20&gt;=80),"Tốt",IF(AND(G20&gt;=70),"Khá",IF(AND(G20&gt;=60),"TBK",IF(AND(G20&gt;=50),"TB",IF(AND(G20&gt;=30),"Yếu",IF(AND(G20&gt;=0),"Kém"," ")))))))</f>
        <v>Kém</v>
      </c>
      <c r="I20" s="30"/>
    </row>
    <row r="21" spans="1:9" s="12" customFormat="1" ht="17.100000000000001" customHeight="1" x14ac:dyDescent="0.2">
      <c r="A21" s="14">
        <v>10</v>
      </c>
      <c r="B21" s="28" t="s">
        <v>53</v>
      </c>
      <c r="C21" s="69" t="s">
        <v>54</v>
      </c>
      <c r="D21" s="70" t="s">
        <v>55</v>
      </c>
      <c r="E21" s="14"/>
      <c r="F21" s="31" t="str">
        <f t="shared" ref="F21:F32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1" t="str">
        <f t="shared" ref="H21:H32" si="3">IF(AND(G21&gt;=90),"XS",IF(AND(G21&gt;=80),"Tốt",IF(AND(G21&gt;=70),"Khá",IF(AND(G21&gt;=60),"TBK",IF(AND(G21&gt;=50),"TB",IF(AND(G21&gt;=30),"Yếu",IF(AND(G21&gt;=0),"Kém"," ")))))))</f>
        <v>Kém</v>
      </c>
      <c r="I21" s="30"/>
    </row>
    <row r="22" spans="1:9" s="12" customFormat="1" ht="17.100000000000001" customHeight="1" x14ac:dyDescent="0.2">
      <c r="A22" s="14">
        <v>11</v>
      </c>
      <c r="B22" s="28" t="s">
        <v>56</v>
      </c>
      <c r="C22" s="69" t="s">
        <v>57</v>
      </c>
      <c r="D22" s="70" t="s">
        <v>55</v>
      </c>
      <c r="E22" s="14"/>
      <c r="F22" s="31" t="str">
        <f t="shared" si="2"/>
        <v>Kém</v>
      </c>
      <c r="G22" s="14"/>
      <c r="H22" s="31" t="str">
        <f t="shared" si="3"/>
        <v>Kém</v>
      </c>
      <c r="I22" s="30"/>
    </row>
    <row r="23" spans="1:9" s="12" customFormat="1" ht="17.100000000000001" customHeight="1" x14ac:dyDescent="0.2">
      <c r="A23" s="14">
        <v>12</v>
      </c>
      <c r="B23" s="28" t="s">
        <v>58</v>
      </c>
      <c r="C23" s="69" t="s">
        <v>59</v>
      </c>
      <c r="D23" s="70" t="s">
        <v>60</v>
      </c>
      <c r="E23" s="14"/>
      <c r="F23" s="31" t="str">
        <f t="shared" si="2"/>
        <v>Kém</v>
      </c>
      <c r="G23" s="14"/>
      <c r="H23" s="31" t="str">
        <f t="shared" si="3"/>
        <v>Kém</v>
      </c>
      <c r="I23" s="15"/>
    </row>
    <row r="24" spans="1:9" s="12" customFormat="1" ht="17.100000000000001" customHeight="1" x14ac:dyDescent="0.2">
      <c r="A24" s="14">
        <v>13</v>
      </c>
      <c r="B24" s="28" t="s">
        <v>61</v>
      </c>
      <c r="C24" s="69" t="s">
        <v>62</v>
      </c>
      <c r="D24" s="70" t="s">
        <v>63</v>
      </c>
      <c r="E24" s="14"/>
      <c r="F24" s="31" t="str">
        <f t="shared" si="2"/>
        <v>Kém</v>
      </c>
      <c r="G24" s="14"/>
      <c r="H24" s="31" t="str">
        <f t="shared" si="3"/>
        <v>Kém</v>
      </c>
      <c r="I24" s="15"/>
    </row>
    <row r="25" spans="1:9" s="12" customFormat="1" ht="17.100000000000001" customHeight="1" x14ac:dyDescent="0.2">
      <c r="A25" s="14">
        <v>14</v>
      </c>
      <c r="B25" s="28" t="s">
        <v>64</v>
      </c>
      <c r="C25" s="69" t="s">
        <v>65</v>
      </c>
      <c r="D25" s="70" t="s">
        <v>66</v>
      </c>
      <c r="E25" s="14"/>
      <c r="F25" s="31" t="str">
        <f t="shared" si="2"/>
        <v>Kém</v>
      </c>
      <c r="G25" s="14"/>
      <c r="H25" s="31" t="str">
        <f t="shared" si="3"/>
        <v>Kém</v>
      </c>
      <c r="I25" s="15"/>
    </row>
    <row r="26" spans="1:9" s="12" customFormat="1" ht="17.100000000000001" customHeight="1" x14ac:dyDescent="0.2">
      <c r="A26" s="14">
        <v>15</v>
      </c>
      <c r="B26" s="28" t="s">
        <v>67</v>
      </c>
      <c r="C26" s="69" t="s">
        <v>68</v>
      </c>
      <c r="D26" s="70" t="s">
        <v>69</v>
      </c>
      <c r="E26" s="14"/>
      <c r="F26" s="31" t="str">
        <f t="shared" si="2"/>
        <v>Kém</v>
      </c>
      <c r="G26" s="14"/>
      <c r="H26" s="31" t="str">
        <f t="shared" si="3"/>
        <v>Kém</v>
      </c>
      <c r="I26" s="15"/>
    </row>
    <row r="27" spans="1:9" s="12" customFormat="1" ht="17.100000000000001" customHeight="1" x14ac:dyDescent="0.2">
      <c r="A27" s="14">
        <v>16</v>
      </c>
      <c r="B27" s="28" t="s">
        <v>70</v>
      </c>
      <c r="C27" s="69" t="s">
        <v>71</v>
      </c>
      <c r="D27" s="70" t="s">
        <v>72</v>
      </c>
      <c r="E27" s="14"/>
      <c r="F27" s="31" t="str">
        <f t="shared" si="2"/>
        <v>Kém</v>
      </c>
      <c r="G27" s="14"/>
      <c r="H27" s="31" t="str">
        <f t="shared" si="3"/>
        <v>Kém</v>
      </c>
      <c r="I27" s="15"/>
    </row>
    <row r="28" spans="1:9" s="12" customFormat="1" ht="17.100000000000001" customHeight="1" x14ac:dyDescent="0.2">
      <c r="A28" s="14">
        <v>17</v>
      </c>
      <c r="B28" s="28" t="s">
        <v>73</v>
      </c>
      <c r="C28" s="69" t="s">
        <v>74</v>
      </c>
      <c r="D28" s="70" t="s">
        <v>72</v>
      </c>
      <c r="E28" s="14"/>
      <c r="F28" s="31" t="str">
        <f t="shared" si="2"/>
        <v>Kém</v>
      </c>
      <c r="G28" s="14"/>
      <c r="H28" s="31" t="str">
        <f t="shared" si="3"/>
        <v>Kém</v>
      </c>
      <c r="I28" s="15"/>
    </row>
    <row r="29" spans="1:9" s="12" customFormat="1" ht="17.100000000000001" customHeight="1" x14ac:dyDescent="0.2">
      <c r="A29" s="14">
        <v>18</v>
      </c>
      <c r="B29" s="28" t="s">
        <v>75</v>
      </c>
      <c r="C29" s="69" t="s">
        <v>76</v>
      </c>
      <c r="D29" s="70" t="s">
        <v>77</v>
      </c>
      <c r="E29" s="14"/>
      <c r="F29" s="31" t="str">
        <f t="shared" si="2"/>
        <v>Kém</v>
      </c>
      <c r="G29" s="14"/>
      <c r="H29" s="31" t="str">
        <f t="shared" si="3"/>
        <v>Kém</v>
      </c>
      <c r="I29" s="15"/>
    </row>
    <row r="30" spans="1:9" s="12" customFormat="1" ht="17.100000000000001" customHeight="1" x14ac:dyDescent="0.2">
      <c r="A30" s="14">
        <v>19</v>
      </c>
      <c r="B30" s="28" t="s">
        <v>78</v>
      </c>
      <c r="C30" s="69" t="s">
        <v>79</v>
      </c>
      <c r="D30" s="70" t="s">
        <v>80</v>
      </c>
      <c r="E30" s="14"/>
      <c r="F30" s="31" t="str">
        <f t="shared" si="2"/>
        <v>Kém</v>
      </c>
      <c r="G30" s="14"/>
      <c r="H30" s="31" t="str">
        <f t="shared" si="3"/>
        <v>Kém</v>
      </c>
      <c r="I30" s="15"/>
    </row>
    <row r="31" spans="1:9" s="12" customFormat="1" ht="17.100000000000001" customHeight="1" x14ac:dyDescent="0.2">
      <c r="A31" s="14">
        <v>20</v>
      </c>
      <c r="B31" s="28" t="s">
        <v>81</v>
      </c>
      <c r="C31" s="69" t="s">
        <v>30</v>
      </c>
      <c r="D31" s="70" t="s">
        <v>80</v>
      </c>
      <c r="E31" s="14"/>
      <c r="F31" s="31" t="str">
        <f t="shared" si="2"/>
        <v>Kém</v>
      </c>
      <c r="G31" s="14"/>
      <c r="H31" s="31" t="str">
        <f t="shared" si="3"/>
        <v>Kém</v>
      </c>
      <c r="I31" s="30"/>
    </row>
    <row r="32" spans="1:9" s="12" customFormat="1" ht="17.100000000000001" customHeight="1" x14ac:dyDescent="0.2">
      <c r="A32" s="14">
        <v>21</v>
      </c>
      <c r="B32" s="28" t="s">
        <v>82</v>
      </c>
      <c r="C32" s="71" t="s">
        <v>83</v>
      </c>
      <c r="D32" s="72" t="s">
        <v>84</v>
      </c>
      <c r="E32" s="14"/>
      <c r="F32" s="31" t="str">
        <f t="shared" si="2"/>
        <v>Kém</v>
      </c>
      <c r="G32" s="14"/>
      <c r="H32" s="31" t="str">
        <f t="shared" si="3"/>
        <v>Kém</v>
      </c>
      <c r="I32" s="15"/>
    </row>
    <row r="33" spans="1:9" ht="18" customHeight="1" x14ac:dyDescent="0.25">
      <c r="A33" s="22"/>
      <c r="B33" s="22"/>
      <c r="C33" s="44" t="s">
        <v>10</v>
      </c>
      <c r="D33" s="44"/>
      <c r="E33" s="44"/>
      <c r="F33" s="44"/>
      <c r="G33" s="44"/>
      <c r="H33" s="44"/>
      <c r="I33" s="44"/>
    </row>
    <row r="34" spans="1:9" ht="17.100000000000001" customHeight="1" x14ac:dyDescent="0.25">
      <c r="C34" s="45" t="s">
        <v>11</v>
      </c>
      <c r="D34" s="25"/>
      <c r="E34" s="57" t="s">
        <v>221</v>
      </c>
      <c r="F34" s="58"/>
      <c r="G34" s="57" t="s">
        <v>6</v>
      </c>
      <c r="H34" s="58"/>
      <c r="I34" s="47" t="s">
        <v>7</v>
      </c>
    </row>
    <row r="35" spans="1:9" s="12" customFormat="1" ht="17.100000000000001" customHeight="1" x14ac:dyDescent="0.2">
      <c r="C35" s="46"/>
      <c r="D35" s="20"/>
      <c r="E35" s="13" t="s">
        <v>12</v>
      </c>
      <c r="F35" s="16" t="s">
        <v>13</v>
      </c>
      <c r="G35" s="13" t="s">
        <v>12</v>
      </c>
      <c r="H35" s="16" t="s">
        <v>13</v>
      </c>
      <c r="I35" s="48"/>
    </row>
    <row r="36" spans="1:9" ht="17.100000000000001" customHeight="1" x14ac:dyDescent="0.25">
      <c r="C36" s="23" t="s">
        <v>14</v>
      </c>
      <c r="D36" s="11"/>
      <c r="E36" s="32">
        <f>COUNTIF(F12:F32,"XS")</f>
        <v>0</v>
      </c>
      <c r="F36" s="33">
        <f>E36*100/A32</f>
        <v>0</v>
      </c>
      <c r="G36" s="32">
        <f>COUNTIF(H12:H32,"XS")</f>
        <v>0</v>
      </c>
      <c r="H36" s="33">
        <f>G36*100/A32</f>
        <v>0</v>
      </c>
      <c r="I36" s="17"/>
    </row>
    <row r="37" spans="1:9" ht="17.100000000000001" customHeight="1" x14ac:dyDescent="0.25">
      <c r="C37" s="23" t="s">
        <v>15</v>
      </c>
      <c r="D37" s="11"/>
      <c r="E37" s="32">
        <f>COUNTIF(F12:F32,"Tốt")</f>
        <v>0</v>
      </c>
      <c r="F37" s="33">
        <f>E37*100/A32</f>
        <v>0</v>
      </c>
      <c r="G37" s="32">
        <f>COUNTIF(H12:H32,"Tốt")</f>
        <v>0</v>
      </c>
      <c r="H37" s="33">
        <f>G37*100/A32</f>
        <v>0</v>
      </c>
      <c r="I37" s="17"/>
    </row>
    <row r="38" spans="1:9" ht="17.100000000000001" customHeight="1" x14ac:dyDescent="0.25">
      <c r="C38" s="23" t="s">
        <v>16</v>
      </c>
      <c r="D38" s="11"/>
      <c r="E38" s="32">
        <f>COUNTIF(F12:F32,"Khá")</f>
        <v>0</v>
      </c>
      <c r="F38" s="33">
        <f>E38*100/A32</f>
        <v>0</v>
      </c>
      <c r="G38" s="32">
        <f>COUNTIF(H12:H32,"Khá")</f>
        <v>0</v>
      </c>
      <c r="H38" s="33">
        <f>G38*100/A32</f>
        <v>0</v>
      </c>
      <c r="I38" s="17"/>
    </row>
    <row r="39" spans="1:9" ht="17.100000000000001" customHeight="1" x14ac:dyDescent="0.25">
      <c r="C39" s="23" t="s">
        <v>17</v>
      </c>
      <c r="D39" s="11"/>
      <c r="E39" s="32">
        <f>COUNTIF(F12:F32,"TB")</f>
        <v>0</v>
      </c>
      <c r="F39" s="33">
        <f>E39*100/A32</f>
        <v>0</v>
      </c>
      <c r="G39" s="32">
        <f>COUNTIF(H12:H32,"TB")</f>
        <v>0</v>
      </c>
      <c r="H39" s="33">
        <f>G39*100/A32</f>
        <v>0</v>
      </c>
      <c r="I39" s="17"/>
    </row>
    <row r="40" spans="1:9" ht="17.100000000000001" customHeight="1" x14ac:dyDescent="0.25">
      <c r="C40" s="23" t="s">
        <v>18</v>
      </c>
      <c r="D40" s="11"/>
      <c r="E40" s="32">
        <f>COUNTIF(F12:F32,"Yếu")</f>
        <v>0</v>
      </c>
      <c r="F40" s="33">
        <f>E40*100/A32</f>
        <v>0</v>
      </c>
      <c r="G40" s="32">
        <f>COUNTIF(H12:H32,"Yếu")</f>
        <v>0</v>
      </c>
      <c r="H40" s="33">
        <f>G40*100/A32</f>
        <v>0</v>
      </c>
      <c r="I40" s="17"/>
    </row>
    <row r="41" spans="1:9" ht="17.100000000000001" customHeight="1" thickBot="1" x14ac:dyDescent="0.3">
      <c r="C41" s="24" t="s">
        <v>86</v>
      </c>
      <c r="D41" s="21"/>
      <c r="E41" s="34">
        <f>COUNTIF(F12:F32,"Không XL")</f>
        <v>0</v>
      </c>
      <c r="F41" s="35">
        <f>E41*100/A32</f>
        <v>0</v>
      </c>
      <c r="G41" s="34">
        <f>COUNTIF(H12:H32,"Không XL")</f>
        <v>0</v>
      </c>
      <c r="H41" s="35">
        <f>G41*100/A32</f>
        <v>0</v>
      </c>
      <c r="I41" s="18"/>
    </row>
    <row r="42" spans="1:9" ht="9.9499999999999993" customHeight="1" x14ac:dyDescent="0.25">
      <c r="C42" s="19"/>
      <c r="D42" s="19"/>
      <c r="F42" s="39"/>
    </row>
    <row r="43" spans="1:9" ht="17.100000000000001" customHeight="1" x14ac:dyDescent="0.25">
      <c r="E43" s="42" t="s">
        <v>25</v>
      </c>
      <c r="F43" s="42"/>
      <c r="G43" s="42"/>
      <c r="H43" s="42"/>
      <c r="I43" s="42"/>
    </row>
    <row r="44" spans="1:9" ht="17.100000000000001" customHeight="1" x14ac:dyDescent="0.25">
      <c r="A44" s="43" t="s">
        <v>6</v>
      </c>
      <c r="B44" s="43"/>
      <c r="C44" s="43"/>
      <c r="D44" s="43" t="s">
        <v>87</v>
      </c>
      <c r="E44" s="43"/>
      <c r="F44" s="43"/>
      <c r="G44" s="43"/>
      <c r="H44" s="43" t="s">
        <v>19</v>
      </c>
      <c r="I44" s="43"/>
    </row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spans="1:1" ht="17.100000000000001" customHeight="1" x14ac:dyDescent="0.25"/>
    <row r="50" spans="1:1" ht="18" customHeight="1" x14ac:dyDescent="0.25">
      <c r="A50" s="1">
        <v>1</v>
      </c>
    </row>
    <row r="51" spans="1:1" ht="18" customHeight="1" x14ac:dyDescent="0.25"/>
    <row r="52" spans="1:1" ht="18" customHeight="1" x14ac:dyDescent="0.25"/>
    <row r="53" spans="1:1" ht="18" customHeight="1" x14ac:dyDescent="0.25"/>
    <row r="54" spans="1:1" ht="18" customHeight="1" x14ac:dyDescent="0.25"/>
    <row r="55" spans="1:1" ht="18" customHeight="1" x14ac:dyDescent="0.25"/>
    <row r="56" spans="1:1" ht="18" customHeight="1" x14ac:dyDescent="0.25"/>
    <row r="57" spans="1:1" ht="18" customHeight="1" x14ac:dyDescent="0.25"/>
    <row r="58" spans="1:1" ht="18" customHeight="1" x14ac:dyDescent="0.25"/>
    <row r="59" spans="1:1" ht="18" customHeight="1" x14ac:dyDescent="0.25"/>
    <row r="60" spans="1:1" ht="18" customHeight="1" x14ac:dyDescent="0.25"/>
    <row r="61" spans="1:1" ht="18" customHeight="1" x14ac:dyDescent="0.25"/>
    <row r="62" spans="1:1" ht="18" customHeight="1" x14ac:dyDescent="0.25"/>
    <row r="63" spans="1:1" ht="18" customHeight="1" x14ac:dyDescent="0.25"/>
    <row r="64" spans="1:1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conditionalFormatting sqref="F20:F32 H20:H32">
    <cfRule type="cellIs" dxfId="15" priority="27" stopIfTrue="1" operator="equal">
      <formula>"SVG"</formula>
    </cfRule>
    <cfRule type="cellIs" dxfId="14" priority="28" stopIfTrue="1" operator="equal">
      <formula>"SVXS"</formula>
    </cfRule>
  </conditionalFormatting>
  <conditionalFormatting sqref="F12:F19 H12:H19">
    <cfRule type="cellIs" dxfId="13" priority="25" stopIfTrue="1" operator="equal">
      <formula>"SVG"</formula>
    </cfRule>
    <cfRule type="cellIs" dxfId="12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G26" sqref="G26:H26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3" t="s">
        <v>22</v>
      </c>
      <c r="B3" s="43"/>
      <c r="C3" s="43"/>
      <c r="D3" s="43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9" t="s">
        <v>24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0" t="s">
        <v>124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221</v>
      </c>
      <c r="F10" s="58"/>
      <c r="G10" s="57" t="s">
        <v>6</v>
      </c>
      <c r="H10" s="58"/>
      <c r="I10" s="59" t="s">
        <v>7</v>
      </c>
    </row>
    <row r="11" spans="1:20" s="12" customFormat="1" ht="30" customHeight="1" x14ac:dyDescent="0.2">
      <c r="A11" s="52"/>
      <c r="B11" s="26"/>
      <c r="C11" s="55"/>
      <c r="D11" s="56"/>
      <c r="E11" s="13" t="s">
        <v>8</v>
      </c>
      <c r="F11" s="13" t="s">
        <v>9</v>
      </c>
      <c r="G11" s="13" t="s">
        <v>8</v>
      </c>
      <c r="H11" s="13" t="s">
        <v>9</v>
      </c>
      <c r="I11" s="52"/>
    </row>
    <row r="12" spans="1:20" s="12" customFormat="1" ht="20.100000000000001" customHeight="1" x14ac:dyDescent="0.2">
      <c r="A12" s="14">
        <v>1</v>
      </c>
      <c r="B12" s="28" t="s">
        <v>88</v>
      </c>
      <c r="C12" s="29" t="s">
        <v>89</v>
      </c>
      <c r="D12" s="68" t="s">
        <v>90</v>
      </c>
      <c r="E12" s="14"/>
      <c r="F12" s="31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1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91</v>
      </c>
      <c r="C13" s="69" t="s">
        <v>92</v>
      </c>
      <c r="D13" s="70" t="s">
        <v>28</v>
      </c>
      <c r="E13" s="14"/>
      <c r="F13" s="31" t="str">
        <f t="shared" si="0"/>
        <v>Kém</v>
      </c>
      <c r="G13" s="14"/>
      <c r="H13" s="31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93</v>
      </c>
      <c r="C14" s="69" t="s">
        <v>94</v>
      </c>
      <c r="D14" s="70" t="s">
        <v>95</v>
      </c>
      <c r="E14" s="14"/>
      <c r="F14" s="31" t="str">
        <f t="shared" si="0"/>
        <v>Kém</v>
      </c>
      <c r="G14" s="14"/>
      <c r="H14" s="31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96</v>
      </c>
      <c r="C15" s="69" t="s">
        <v>97</v>
      </c>
      <c r="D15" s="70" t="s">
        <v>98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99</v>
      </c>
      <c r="C16" s="69" t="s">
        <v>100</v>
      </c>
      <c r="D16" s="70" t="s">
        <v>101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102</v>
      </c>
      <c r="C17" s="69" t="s">
        <v>103</v>
      </c>
      <c r="D17" s="70" t="s">
        <v>104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105</v>
      </c>
      <c r="C18" s="69" t="s">
        <v>106</v>
      </c>
      <c r="D18" s="70" t="s">
        <v>107</v>
      </c>
      <c r="E18" s="14"/>
      <c r="F18" s="31" t="str">
        <f t="shared" si="0"/>
        <v>Kém</v>
      </c>
      <c r="G18" s="14"/>
      <c r="H18" s="31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108</v>
      </c>
      <c r="C19" s="69" t="s">
        <v>109</v>
      </c>
      <c r="D19" s="70" t="s">
        <v>110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111</v>
      </c>
      <c r="C20" s="69" t="s">
        <v>112</v>
      </c>
      <c r="D20" s="70" t="s">
        <v>113</v>
      </c>
      <c r="E20" s="14"/>
      <c r="F20" s="31" t="str">
        <f t="shared" si="0"/>
        <v>Kém</v>
      </c>
      <c r="G20" s="14"/>
      <c r="H20" s="31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114</v>
      </c>
      <c r="C21" s="69" t="s">
        <v>115</v>
      </c>
      <c r="D21" s="70" t="s">
        <v>116</v>
      </c>
      <c r="E21" s="14"/>
      <c r="F21" s="31" t="str">
        <f t="shared" si="0"/>
        <v>Kém</v>
      </c>
      <c r="G21" s="14"/>
      <c r="H21" s="31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117</v>
      </c>
      <c r="C22" s="69" t="s">
        <v>48</v>
      </c>
      <c r="D22" s="70" t="s">
        <v>118</v>
      </c>
      <c r="E22" s="14"/>
      <c r="F22" s="31" t="str">
        <f t="shared" si="0"/>
        <v>Kém</v>
      </c>
      <c r="G22" s="14"/>
      <c r="H22" s="31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119</v>
      </c>
      <c r="C23" s="69" t="s">
        <v>120</v>
      </c>
      <c r="D23" s="70" t="s">
        <v>121</v>
      </c>
      <c r="E23" s="14"/>
      <c r="F23" s="31" t="str">
        <f t="shared" si="0"/>
        <v>Kém</v>
      </c>
      <c r="G23" s="14"/>
      <c r="H23" s="31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122</v>
      </c>
      <c r="C24" s="71" t="s">
        <v>123</v>
      </c>
      <c r="D24" s="72" t="s">
        <v>77</v>
      </c>
      <c r="E24" s="14"/>
      <c r="F24" s="31" t="str">
        <f t="shared" si="0"/>
        <v>Kém</v>
      </c>
      <c r="G24" s="14"/>
      <c r="H24" s="31" t="str">
        <f t="shared" si="1"/>
        <v>Kém</v>
      </c>
      <c r="I24" s="15"/>
    </row>
    <row r="25" spans="1:9" ht="24.95" customHeight="1" x14ac:dyDescent="0.25">
      <c r="A25" s="22"/>
      <c r="B25" s="22"/>
      <c r="C25" s="44" t="s">
        <v>10</v>
      </c>
      <c r="D25" s="44"/>
      <c r="E25" s="44"/>
      <c r="F25" s="44"/>
      <c r="G25" s="44"/>
      <c r="H25" s="44"/>
      <c r="I25" s="44"/>
    </row>
    <row r="26" spans="1:9" ht="20.100000000000001" customHeight="1" x14ac:dyDescent="0.25">
      <c r="C26" s="45" t="s">
        <v>11</v>
      </c>
      <c r="D26" s="25"/>
      <c r="E26" s="57" t="s">
        <v>221</v>
      </c>
      <c r="F26" s="58"/>
      <c r="G26" s="57" t="s">
        <v>6</v>
      </c>
      <c r="H26" s="58"/>
      <c r="I26" s="47" t="s">
        <v>7</v>
      </c>
    </row>
    <row r="27" spans="1:9" s="12" customFormat="1" ht="20.100000000000001" customHeight="1" x14ac:dyDescent="0.2">
      <c r="C27" s="46"/>
      <c r="D27" s="20"/>
      <c r="E27" s="13" t="s">
        <v>12</v>
      </c>
      <c r="F27" s="16" t="s">
        <v>13</v>
      </c>
      <c r="G27" s="13" t="s">
        <v>12</v>
      </c>
      <c r="H27" s="16" t="s">
        <v>13</v>
      </c>
      <c r="I27" s="48"/>
    </row>
    <row r="28" spans="1:9" ht="20.100000000000001" customHeight="1" x14ac:dyDescent="0.25">
      <c r="C28" s="23" t="s">
        <v>14</v>
      </c>
      <c r="D28" s="11"/>
      <c r="E28" s="32">
        <f>COUNTIF(F12:F24,"XS")</f>
        <v>0</v>
      </c>
      <c r="F28" s="36">
        <f>E28*100/A24</f>
        <v>0</v>
      </c>
      <c r="G28" s="32">
        <f>COUNTIF(H12:H24,"XS")</f>
        <v>0</v>
      </c>
      <c r="H28" s="36">
        <f>G28*100/A24</f>
        <v>0</v>
      </c>
      <c r="I28" s="17"/>
    </row>
    <row r="29" spans="1:9" ht="20.100000000000001" customHeight="1" x14ac:dyDescent="0.25">
      <c r="C29" s="23" t="s">
        <v>15</v>
      </c>
      <c r="D29" s="11"/>
      <c r="E29" s="32">
        <f>COUNTIF(F12:F24,"Tốt")</f>
        <v>0</v>
      </c>
      <c r="F29" s="37">
        <f>E29*100/A24</f>
        <v>0</v>
      </c>
      <c r="G29" s="32">
        <f>COUNTIF(H12:H24,"Tốt")</f>
        <v>0</v>
      </c>
      <c r="H29" s="37">
        <f>G29*100/A24</f>
        <v>0</v>
      </c>
      <c r="I29" s="17"/>
    </row>
    <row r="30" spans="1:9" ht="20.100000000000001" customHeight="1" x14ac:dyDescent="0.25">
      <c r="C30" s="23" t="s">
        <v>16</v>
      </c>
      <c r="D30" s="11"/>
      <c r="E30" s="32">
        <f>COUNTIF(F12:F24,"Khá")</f>
        <v>0</v>
      </c>
      <c r="F30" s="37">
        <f>E30*100/A24</f>
        <v>0</v>
      </c>
      <c r="G30" s="32">
        <f>COUNTIF(H12:H24,"Khá")</f>
        <v>0</v>
      </c>
      <c r="H30" s="37">
        <f>G30*100/A24</f>
        <v>0</v>
      </c>
      <c r="I30" s="17"/>
    </row>
    <row r="31" spans="1:9" ht="20.100000000000001" customHeight="1" x14ac:dyDescent="0.25">
      <c r="C31" s="23" t="s">
        <v>17</v>
      </c>
      <c r="D31" s="11"/>
      <c r="E31" s="32">
        <f>COUNTIF(F12:F24,"TB")</f>
        <v>0</v>
      </c>
      <c r="F31" s="37">
        <f>E31*100/A24</f>
        <v>0</v>
      </c>
      <c r="G31" s="32">
        <f>COUNTIF(H12:H24,"TB")</f>
        <v>0</v>
      </c>
      <c r="H31" s="37">
        <f>G31*100/A24</f>
        <v>0</v>
      </c>
      <c r="I31" s="17"/>
    </row>
    <row r="32" spans="1:9" ht="20.100000000000001" customHeight="1" x14ac:dyDescent="0.25">
      <c r="C32" s="23" t="s">
        <v>18</v>
      </c>
      <c r="D32" s="11"/>
      <c r="E32" s="32">
        <f>COUNTIF(F12:F24,"Yếu")</f>
        <v>0</v>
      </c>
      <c r="F32" s="36">
        <f>E32*100/A24</f>
        <v>0</v>
      </c>
      <c r="G32" s="32">
        <f>COUNTIF(H12:H24,"Yếu")</f>
        <v>0</v>
      </c>
      <c r="H32" s="36">
        <f>G32*100/A24</f>
        <v>0</v>
      </c>
      <c r="I32" s="17"/>
    </row>
    <row r="33" spans="1:9" ht="20.100000000000001" customHeight="1" thickBot="1" x14ac:dyDescent="0.3">
      <c r="C33" s="24" t="s">
        <v>86</v>
      </c>
      <c r="D33" s="21"/>
      <c r="E33" s="34">
        <f>COUNTIF(F12:F24,"Không XL")</f>
        <v>0</v>
      </c>
      <c r="F33" s="38">
        <f>E33*100/A24</f>
        <v>0</v>
      </c>
      <c r="G33" s="34">
        <f>COUNTIF(H12:H24,"Không XL")</f>
        <v>0</v>
      </c>
      <c r="H33" s="38">
        <f>G33*100/A24</f>
        <v>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42" t="s">
        <v>25</v>
      </c>
      <c r="F35" s="42"/>
      <c r="G35" s="42"/>
      <c r="H35" s="42"/>
      <c r="I35" s="42"/>
    </row>
    <row r="36" spans="1:9" ht="18" customHeight="1" x14ac:dyDescent="0.25">
      <c r="A36" s="43" t="s">
        <v>6</v>
      </c>
      <c r="B36" s="43"/>
      <c r="C36" s="43"/>
      <c r="D36" s="43" t="s">
        <v>87</v>
      </c>
      <c r="E36" s="43"/>
      <c r="F36" s="43"/>
      <c r="G36" s="43"/>
      <c r="H36" s="43" t="s">
        <v>19</v>
      </c>
      <c r="I36" s="43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5:F24 H15:H24">
    <cfRule type="cellIs" dxfId="9" priority="19" stopIfTrue="1" operator="equal">
      <formula>"SVG"</formula>
    </cfRule>
    <cfRule type="cellIs" dxfId="8" priority="20" stopIfTrue="1" operator="equal">
      <formula>"SVXS"</formula>
    </cfRule>
  </conditionalFormatting>
  <conditionalFormatting sqref="F12:F14 H12:H14">
    <cfRule type="cellIs" dxfId="7" priority="17" stopIfTrue="1" operator="equal">
      <formula>"SVG"</formula>
    </cfRule>
    <cfRule type="cellIs" dxfId="6" priority="18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89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3" t="s">
        <v>22</v>
      </c>
      <c r="B3" s="43"/>
      <c r="C3" s="43"/>
      <c r="D3" s="43"/>
      <c r="E3" s="63" t="s">
        <v>2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0"/>
      <c r="B5" s="60"/>
      <c r="C5" s="60"/>
      <c r="D5" s="6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9" t="s">
        <v>24</v>
      </c>
      <c r="B7" s="49"/>
      <c r="C7" s="49"/>
      <c r="D7" s="49"/>
      <c r="E7" s="49"/>
      <c r="F7" s="49"/>
      <c r="G7" s="49"/>
      <c r="H7" s="49"/>
      <c r="I7" s="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0" t="s">
        <v>220</v>
      </c>
      <c r="B8" s="50"/>
      <c r="C8" s="50"/>
      <c r="D8" s="50"/>
      <c r="E8" s="50"/>
      <c r="F8" s="50"/>
      <c r="G8" s="50"/>
      <c r="H8" s="50"/>
      <c r="I8" s="5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1" t="s">
        <v>4</v>
      </c>
      <c r="B10" s="27"/>
      <c r="C10" s="53" t="s">
        <v>5</v>
      </c>
      <c r="D10" s="54"/>
      <c r="E10" s="57" t="s">
        <v>221</v>
      </c>
      <c r="F10" s="58"/>
      <c r="G10" s="57" t="s">
        <v>6</v>
      </c>
      <c r="H10" s="58"/>
      <c r="I10" s="59" t="s">
        <v>7</v>
      </c>
    </row>
    <row r="11" spans="1:20" s="12" customFormat="1" ht="30" customHeight="1" x14ac:dyDescent="0.2">
      <c r="A11" s="64"/>
      <c r="B11" s="26"/>
      <c r="C11" s="55"/>
      <c r="D11" s="56"/>
      <c r="E11" s="13" t="s">
        <v>8</v>
      </c>
      <c r="F11" s="13" t="s">
        <v>9</v>
      </c>
      <c r="G11" s="13" t="s">
        <v>8</v>
      </c>
      <c r="H11" s="13" t="s">
        <v>9</v>
      </c>
      <c r="I11" s="52"/>
    </row>
    <row r="12" spans="1:20" s="12" customFormat="1" ht="20.100000000000001" customHeight="1" x14ac:dyDescent="0.2">
      <c r="A12" s="14">
        <v>1</v>
      </c>
      <c r="B12" s="28" t="s">
        <v>125</v>
      </c>
      <c r="C12" s="29" t="s">
        <v>126</v>
      </c>
      <c r="D12" s="68" t="s">
        <v>127</v>
      </c>
      <c r="E12" s="14"/>
      <c r="F12" s="31" t="str">
        <f t="shared" ref="F12:F50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1" t="str">
        <f t="shared" ref="H12:H50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128</v>
      </c>
      <c r="C13" s="69" t="s">
        <v>129</v>
      </c>
      <c r="D13" s="70" t="s">
        <v>95</v>
      </c>
      <c r="E13" s="14"/>
      <c r="F13" s="31" t="str">
        <f t="shared" si="0"/>
        <v>Kém</v>
      </c>
      <c r="G13" s="14"/>
      <c r="H13" s="31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130</v>
      </c>
      <c r="C14" s="69" t="s">
        <v>131</v>
      </c>
      <c r="D14" s="70" t="s">
        <v>132</v>
      </c>
      <c r="E14" s="14"/>
      <c r="F14" s="31" t="str">
        <f t="shared" si="0"/>
        <v>Kém</v>
      </c>
      <c r="G14" s="14"/>
      <c r="H14" s="31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133</v>
      </c>
      <c r="C15" s="69" t="s">
        <v>134</v>
      </c>
      <c r="D15" s="70" t="s">
        <v>135</v>
      </c>
      <c r="E15" s="14"/>
      <c r="F15" s="31" t="str">
        <f t="shared" si="0"/>
        <v>Kém</v>
      </c>
      <c r="G15" s="14"/>
      <c r="H15" s="31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136</v>
      </c>
      <c r="C16" s="69" t="s">
        <v>137</v>
      </c>
      <c r="D16" s="70" t="s">
        <v>138</v>
      </c>
      <c r="E16" s="14"/>
      <c r="F16" s="31" t="str">
        <f t="shared" si="0"/>
        <v>Kém</v>
      </c>
      <c r="G16" s="14"/>
      <c r="H16" s="31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139</v>
      </c>
      <c r="C17" s="69" t="s">
        <v>140</v>
      </c>
      <c r="D17" s="70" t="s">
        <v>141</v>
      </c>
      <c r="E17" s="14"/>
      <c r="F17" s="31" t="str">
        <f t="shared" si="0"/>
        <v>Kém</v>
      </c>
      <c r="G17" s="14"/>
      <c r="H17" s="31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142</v>
      </c>
      <c r="C18" s="69" t="s">
        <v>143</v>
      </c>
      <c r="D18" s="70" t="s">
        <v>144</v>
      </c>
      <c r="E18" s="14"/>
      <c r="F18" s="31" t="str">
        <f t="shared" si="0"/>
        <v>Kém</v>
      </c>
      <c r="G18" s="14"/>
      <c r="H18" s="31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145</v>
      </c>
      <c r="C19" s="69" t="s">
        <v>146</v>
      </c>
      <c r="D19" s="70" t="s">
        <v>147</v>
      </c>
      <c r="E19" s="14"/>
      <c r="F19" s="31" t="str">
        <f t="shared" si="0"/>
        <v>Kém</v>
      </c>
      <c r="G19" s="14"/>
      <c r="H19" s="31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148</v>
      </c>
      <c r="C20" s="69" t="s">
        <v>149</v>
      </c>
      <c r="D20" s="70" t="s">
        <v>150</v>
      </c>
      <c r="E20" s="14"/>
      <c r="F20" s="31" t="str">
        <f t="shared" si="0"/>
        <v>Kém</v>
      </c>
      <c r="G20" s="14"/>
      <c r="H20" s="31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151</v>
      </c>
      <c r="C21" s="69" t="s">
        <v>48</v>
      </c>
      <c r="D21" s="70" t="s">
        <v>152</v>
      </c>
      <c r="E21" s="14"/>
      <c r="F21" s="31" t="str">
        <f t="shared" si="0"/>
        <v>Kém</v>
      </c>
      <c r="G21" s="14"/>
      <c r="H21" s="31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153</v>
      </c>
      <c r="C22" s="69" t="s">
        <v>154</v>
      </c>
      <c r="D22" s="70" t="s">
        <v>101</v>
      </c>
      <c r="E22" s="14"/>
      <c r="F22" s="31" t="str">
        <f t="shared" si="0"/>
        <v>Kém</v>
      </c>
      <c r="G22" s="14"/>
      <c r="H22" s="31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155</v>
      </c>
      <c r="C23" s="69" t="s">
        <v>156</v>
      </c>
      <c r="D23" s="70" t="s">
        <v>157</v>
      </c>
      <c r="E23" s="14"/>
      <c r="F23" s="31" t="str">
        <f t="shared" si="0"/>
        <v>Kém</v>
      </c>
      <c r="G23" s="14"/>
      <c r="H23" s="31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158</v>
      </c>
      <c r="C24" s="69" t="s">
        <v>159</v>
      </c>
      <c r="D24" s="70" t="s">
        <v>160</v>
      </c>
      <c r="E24" s="14"/>
      <c r="F24" s="31" t="str">
        <f t="shared" si="0"/>
        <v>Kém</v>
      </c>
      <c r="G24" s="14"/>
      <c r="H24" s="31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161</v>
      </c>
      <c r="C25" s="69" t="s">
        <v>162</v>
      </c>
      <c r="D25" s="70" t="s">
        <v>163</v>
      </c>
      <c r="E25" s="14"/>
      <c r="F25" s="31" t="str">
        <f t="shared" si="0"/>
        <v>Kém</v>
      </c>
      <c r="G25" s="14"/>
      <c r="H25" s="31" t="str">
        <f t="shared" si="1"/>
        <v>Kém</v>
      </c>
      <c r="I25" s="30"/>
    </row>
    <row r="26" spans="1:9" s="12" customFormat="1" ht="20.100000000000001" customHeight="1" x14ac:dyDescent="0.2">
      <c r="A26" s="14">
        <v>15</v>
      </c>
      <c r="B26" s="28" t="s">
        <v>164</v>
      </c>
      <c r="C26" s="69" t="s">
        <v>165</v>
      </c>
      <c r="D26" s="70" t="s">
        <v>113</v>
      </c>
      <c r="E26" s="14"/>
      <c r="F26" s="31" t="str">
        <f t="shared" si="0"/>
        <v>Kém</v>
      </c>
      <c r="G26" s="14"/>
      <c r="H26" s="31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166</v>
      </c>
      <c r="C27" s="69" t="s">
        <v>167</v>
      </c>
      <c r="D27" s="70" t="s">
        <v>113</v>
      </c>
      <c r="E27" s="14"/>
      <c r="F27" s="31" t="str">
        <f t="shared" si="0"/>
        <v>Kém</v>
      </c>
      <c r="G27" s="14"/>
      <c r="H27" s="31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168</v>
      </c>
      <c r="C28" s="69" t="s">
        <v>169</v>
      </c>
      <c r="D28" s="70" t="s">
        <v>170</v>
      </c>
      <c r="E28" s="14"/>
      <c r="F28" s="31" t="str">
        <f t="shared" si="0"/>
        <v>Kém</v>
      </c>
      <c r="G28" s="14"/>
      <c r="H28" s="31" t="str">
        <f t="shared" si="1"/>
        <v>Kém</v>
      </c>
      <c r="I28" s="30"/>
    </row>
    <row r="29" spans="1:9" s="12" customFormat="1" ht="20.100000000000001" customHeight="1" x14ac:dyDescent="0.2">
      <c r="A29" s="14">
        <v>18</v>
      </c>
      <c r="B29" s="28" t="s">
        <v>171</v>
      </c>
      <c r="C29" s="69" t="s">
        <v>129</v>
      </c>
      <c r="D29" s="70" t="s">
        <v>172</v>
      </c>
      <c r="E29" s="14"/>
      <c r="F29" s="31" t="str">
        <f t="shared" si="0"/>
        <v>Kém</v>
      </c>
      <c r="G29" s="14"/>
      <c r="H29" s="31" t="str">
        <f t="shared" si="1"/>
        <v>Kém</v>
      </c>
      <c r="I29" s="30"/>
    </row>
    <row r="30" spans="1:9" s="12" customFormat="1" ht="20.100000000000001" customHeight="1" x14ac:dyDescent="0.2">
      <c r="A30" s="14">
        <v>19</v>
      </c>
      <c r="B30" s="28" t="s">
        <v>173</v>
      </c>
      <c r="C30" s="69" t="s">
        <v>48</v>
      </c>
      <c r="D30" s="70" t="s">
        <v>174</v>
      </c>
      <c r="E30" s="14"/>
      <c r="F30" s="31" t="str">
        <f t="shared" si="0"/>
        <v>Kém</v>
      </c>
      <c r="G30" s="14"/>
      <c r="H30" s="31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175</v>
      </c>
      <c r="C31" s="69" t="s">
        <v>176</v>
      </c>
      <c r="D31" s="70" t="s">
        <v>177</v>
      </c>
      <c r="E31" s="14"/>
      <c r="F31" s="31" t="str">
        <f t="shared" si="0"/>
        <v>Kém</v>
      </c>
      <c r="G31" s="14"/>
      <c r="H31" s="31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178</v>
      </c>
      <c r="C32" s="69" t="s">
        <v>179</v>
      </c>
      <c r="D32" s="70" t="s">
        <v>177</v>
      </c>
      <c r="E32" s="14"/>
      <c r="F32" s="31" t="str">
        <f t="shared" si="0"/>
        <v>Kém</v>
      </c>
      <c r="G32" s="14"/>
      <c r="H32" s="31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180</v>
      </c>
      <c r="C33" s="69" t="s">
        <v>45</v>
      </c>
      <c r="D33" s="70" t="s">
        <v>181</v>
      </c>
      <c r="E33" s="14"/>
      <c r="F33" s="31" t="str">
        <f t="shared" si="0"/>
        <v>Kém</v>
      </c>
      <c r="G33" s="14"/>
      <c r="H33" s="31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182</v>
      </c>
      <c r="C34" s="69" t="s">
        <v>183</v>
      </c>
      <c r="D34" s="70" t="s">
        <v>184</v>
      </c>
      <c r="E34" s="14"/>
      <c r="F34" s="31" t="str">
        <f t="shared" si="0"/>
        <v>Kém</v>
      </c>
      <c r="G34" s="14"/>
      <c r="H34" s="31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185</v>
      </c>
      <c r="C35" s="69" t="s">
        <v>112</v>
      </c>
      <c r="D35" s="70" t="s">
        <v>186</v>
      </c>
      <c r="E35" s="14"/>
      <c r="F35" s="31" t="str">
        <f t="shared" si="0"/>
        <v>Kém</v>
      </c>
      <c r="G35" s="14"/>
      <c r="H35" s="31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187</v>
      </c>
      <c r="C36" s="69" t="s">
        <v>188</v>
      </c>
      <c r="D36" s="70" t="s">
        <v>49</v>
      </c>
      <c r="E36" s="14"/>
      <c r="F36" s="31" t="str">
        <f t="shared" si="0"/>
        <v>Kém</v>
      </c>
      <c r="G36" s="14"/>
      <c r="H36" s="31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189</v>
      </c>
      <c r="C37" s="69" t="s">
        <v>190</v>
      </c>
      <c r="D37" s="70" t="s">
        <v>191</v>
      </c>
      <c r="E37" s="14"/>
      <c r="F37" s="31" t="str">
        <f t="shared" si="0"/>
        <v>Kém</v>
      </c>
      <c r="G37" s="14"/>
      <c r="H37" s="31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192</v>
      </c>
      <c r="C38" s="69" t="s">
        <v>193</v>
      </c>
      <c r="D38" s="70" t="s">
        <v>194</v>
      </c>
      <c r="E38" s="14"/>
      <c r="F38" s="31" t="str">
        <f t="shared" si="0"/>
        <v>Kém</v>
      </c>
      <c r="G38" s="14"/>
      <c r="H38" s="31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195</v>
      </c>
      <c r="C39" s="69" t="s">
        <v>196</v>
      </c>
      <c r="D39" s="70" t="s">
        <v>52</v>
      </c>
      <c r="E39" s="14"/>
      <c r="F39" s="31" t="str">
        <f t="shared" si="0"/>
        <v>Kém</v>
      </c>
      <c r="G39" s="14"/>
      <c r="H39" s="31" t="str">
        <f t="shared" si="1"/>
        <v>Kém</v>
      </c>
      <c r="I39" s="30"/>
    </row>
    <row r="40" spans="1:9" s="12" customFormat="1" ht="20.100000000000001" customHeight="1" x14ac:dyDescent="0.2">
      <c r="A40" s="14">
        <v>29</v>
      </c>
      <c r="B40" s="28" t="s">
        <v>197</v>
      </c>
      <c r="C40" s="69" t="s">
        <v>198</v>
      </c>
      <c r="D40" s="70" t="s">
        <v>199</v>
      </c>
      <c r="E40" s="14"/>
      <c r="F40" s="31" t="str">
        <f t="shared" si="0"/>
        <v>Kém</v>
      </c>
      <c r="G40" s="14"/>
      <c r="H40" s="31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200</v>
      </c>
      <c r="C41" s="69" t="s">
        <v>201</v>
      </c>
      <c r="D41" s="70" t="s">
        <v>199</v>
      </c>
      <c r="E41" s="14"/>
      <c r="F41" s="31" t="str">
        <f t="shared" si="0"/>
        <v>Kém</v>
      </c>
      <c r="G41" s="14"/>
      <c r="H41" s="31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202</v>
      </c>
      <c r="C42" s="69" t="s">
        <v>203</v>
      </c>
      <c r="D42" s="70" t="s">
        <v>199</v>
      </c>
      <c r="E42" s="14"/>
      <c r="F42" s="31" t="str">
        <f t="shared" si="0"/>
        <v>Kém</v>
      </c>
      <c r="G42" s="14"/>
      <c r="H42" s="31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204</v>
      </c>
      <c r="C43" s="69" t="s">
        <v>205</v>
      </c>
      <c r="D43" s="70" t="s">
        <v>199</v>
      </c>
      <c r="E43" s="14"/>
      <c r="F43" s="31" t="str">
        <f t="shared" si="0"/>
        <v>Kém</v>
      </c>
      <c r="G43" s="14"/>
      <c r="H43" s="31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206</v>
      </c>
      <c r="C44" s="69" t="s">
        <v>207</v>
      </c>
      <c r="D44" s="70" t="s">
        <v>208</v>
      </c>
      <c r="E44" s="14"/>
      <c r="F44" s="31" t="str">
        <f t="shared" si="0"/>
        <v>Kém</v>
      </c>
      <c r="G44" s="14"/>
      <c r="H44" s="31" t="str">
        <f t="shared" si="1"/>
        <v>Kém</v>
      </c>
      <c r="I44" s="30"/>
    </row>
    <row r="45" spans="1:9" s="12" customFormat="1" ht="20.100000000000001" customHeight="1" x14ac:dyDescent="0.2">
      <c r="A45" s="14">
        <v>34</v>
      </c>
      <c r="B45" s="28" t="s">
        <v>209</v>
      </c>
      <c r="C45" s="69" t="s">
        <v>131</v>
      </c>
      <c r="D45" s="70" t="s">
        <v>63</v>
      </c>
      <c r="E45" s="14"/>
      <c r="F45" s="31" t="str">
        <f t="shared" si="0"/>
        <v>Kém</v>
      </c>
      <c r="G45" s="14"/>
      <c r="H45" s="31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210</v>
      </c>
      <c r="C46" s="69" t="s">
        <v>129</v>
      </c>
      <c r="D46" s="70" t="s">
        <v>80</v>
      </c>
      <c r="E46" s="14"/>
      <c r="F46" s="31" t="str">
        <f t="shared" si="0"/>
        <v>Kém</v>
      </c>
      <c r="G46" s="14"/>
      <c r="H46" s="31" t="str">
        <f t="shared" si="1"/>
        <v>Kém</v>
      </c>
      <c r="I46" s="30"/>
    </row>
    <row r="47" spans="1:9" s="12" customFormat="1" ht="20.100000000000001" customHeight="1" x14ac:dyDescent="0.2">
      <c r="A47" s="14">
        <v>36</v>
      </c>
      <c r="B47" s="28" t="s">
        <v>211</v>
      </c>
      <c r="C47" s="69" t="s">
        <v>212</v>
      </c>
      <c r="D47" s="70" t="s">
        <v>80</v>
      </c>
      <c r="E47" s="14"/>
      <c r="F47" s="31" t="str">
        <f t="shared" si="0"/>
        <v>Kém</v>
      </c>
      <c r="G47" s="14"/>
      <c r="H47" s="31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213</v>
      </c>
      <c r="C48" s="69" t="s">
        <v>214</v>
      </c>
      <c r="D48" s="70" t="s">
        <v>80</v>
      </c>
      <c r="E48" s="14"/>
      <c r="F48" s="31" t="str">
        <f t="shared" si="0"/>
        <v>Kém</v>
      </c>
      <c r="G48" s="14"/>
      <c r="H48" s="31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215</v>
      </c>
      <c r="C49" s="69" t="s">
        <v>216</v>
      </c>
      <c r="D49" s="70" t="s">
        <v>84</v>
      </c>
      <c r="E49" s="14"/>
      <c r="F49" s="31" t="str">
        <f t="shared" si="0"/>
        <v>Kém</v>
      </c>
      <c r="G49" s="14"/>
      <c r="H49" s="31" t="str">
        <f t="shared" si="1"/>
        <v>Kém</v>
      </c>
      <c r="I49" s="30"/>
    </row>
    <row r="50" spans="1:9" s="12" customFormat="1" ht="20.100000000000001" customHeight="1" x14ac:dyDescent="0.2">
      <c r="A50" s="14">
        <v>39</v>
      </c>
      <c r="B50" s="28" t="s">
        <v>217</v>
      </c>
      <c r="C50" s="71" t="s">
        <v>218</v>
      </c>
      <c r="D50" s="72" t="s">
        <v>219</v>
      </c>
      <c r="E50" s="14"/>
      <c r="F50" s="31" t="str">
        <f t="shared" si="0"/>
        <v>Kém</v>
      </c>
      <c r="G50" s="14"/>
      <c r="H50" s="31" t="str">
        <f t="shared" si="1"/>
        <v>Kém</v>
      </c>
      <c r="I50" s="30"/>
    </row>
    <row r="51" spans="1:9" ht="24.95" customHeight="1" x14ac:dyDescent="0.25">
      <c r="A51" s="22"/>
      <c r="B51" s="22"/>
      <c r="C51" s="65" t="s">
        <v>10</v>
      </c>
      <c r="D51" s="65"/>
      <c r="E51" s="65"/>
      <c r="F51" s="65"/>
      <c r="G51" s="65"/>
      <c r="H51" s="65"/>
      <c r="I51" s="65"/>
    </row>
    <row r="52" spans="1:9" ht="24.95" customHeight="1" x14ac:dyDescent="0.25">
      <c r="C52" s="66" t="s">
        <v>11</v>
      </c>
      <c r="D52" s="25"/>
      <c r="E52" s="57" t="s">
        <v>221</v>
      </c>
      <c r="F52" s="58"/>
      <c r="G52" s="57" t="s">
        <v>6</v>
      </c>
      <c r="H52" s="58"/>
      <c r="I52" s="67" t="s">
        <v>7</v>
      </c>
    </row>
    <row r="53" spans="1:9" s="12" customFormat="1" ht="24.95" customHeight="1" x14ac:dyDescent="0.2">
      <c r="C53" s="45"/>
      <c r="D53" s="20"/>
      <c r="E53" s="13" t="s">
        <v>12</v>
      </c>
      <c r="F53" s="16" t="s">
        <v>13</v>
      </c>
      <c r="G53" s="13" t="s">
        <v>12</v>
      </c>
      <c r="H53" s="16" t="s">
        <v>13</v>
      </c>
      <c r="I53" s="47"/>
    </row>
    <row r="54" spans="1:9" ht="24.95" customHeight="1" x14ac:dyDescent="0.25">
      <c r="C54" s="23" t="s">
        <v>14</v>
      </c>
      <c r="D54" s="40"/>
      <c r="E54" s="32">
        <f>COUNTIF(F12:F50,"XS")</f>
        <v>0</v>
      </c>
      <c r="F54" s="36">
        <f>E54*100/A50</f>
        <v>0</v>
      </c>
      <c r="G54" s="32">
        <f>COUNTIF(H12:H50,"XS")</f>
        <v>0</v>
      </c>
      <c r="H54" s="36">
        <f>G54*100/A50</f>
        <v>0</v>
      </c>
      <c r="I54" s="17"/>
    </row>
    <row r="55" spans="1:9" ht="24.95" customHeight="1" x14ac:dyDescent="0.25">
      <c r="C55" s="23" t="s">
        <v>15</v>
      </c>
      <c r="D55" s="40"/>
      <c r="E55" s="32">
        <f>COUNTIF(F12:F50,"Tốt")</f>
        <v>0</v>
      </c>
      <c r="F55" s="37">
        <f>E55*100/A50</f>
        <v>0</v>
      </c>
      <c r="G55" s="32">
        <f>COUNTIF(H12:H50,"Tốt")</f>
        <v>0</v>
      </c>
      <c r="H55" s="37">
        <f>G55*100/A50</f>
        <v>0</v>
      </c>
      <c r="I55" s="17"/>
    </row>
    <row r="56" spans="1:9" ht="24.95" customHeight="1" x14ac:dyDescent="0.25">
      <c r="C56" s="23" t="s">
        <v>16</v>
      </c>
      <c r="D56" s="40"/>
      <c r="E56" s="32">
        <f>COUNTIF(F12:F50,"Khá")</f>
        <v>0</v>
      </c>
      <c r="F56" s="37">
        <f>E56*100/A50</f>
        <v>0</v>
      </c>
      <c r="G56" s="32">
        <f>COUNTIF(H12:H50,"Khá")</f>
        <v>0</v>
      </c>
      <c r="H56" s="37">
        <f>G56*100/A50</f>
        <v>0</v>
      </c>
      <c r="I56" s="17"/>
    </row>
    <row r="57" spans="1:9" ht="24.95" customHeight="1" x14ac:dyDescent="0.25">
      <c r="C57" s="23" t="s">
        <v>17</v>
      </c>
      <c r="D57" s="40"/>
      <c r="E57" s="32">
        <f>COUNTIF(F12:F50,"TB")</f>
        <v>0</v>
      </c>
      <c r="F57" s="37">
        <f>E57*100/A50</f>
        <v>0</v>
      </c>
      <c r="G57" s="32">
        <f>COUNTIF(H12:H50,"TB")</f>
        <v>0</v>
      </c>
      <c r="H57" s="37">
        <f>G57*100/A50</f>
        <v>0</v>
      </c>
      <c r="I57" s="17"/>
    </row>
    <row r="58" spans="1:9" ht="24.95" customHeight="1" x14ac:dyDescent="0.25">
      <c r="C58" s="23" t="s">
        <v>18</v>
      </c>
      <c r="D58" s="40"/>
      <c r="E58" s="32">
        <f>COUNTIF(F12:F50,"Yếu")</f>
        <v>0</v>
      </c>
      <c r="F58" s="36">
        <f>E58*100/A50</f>
        <v>0</v>
      </c>
      <c r="G58" s="32">
        <f>COUNTIF(H12:H50,"Yếu")</f>
        <v>0</v>
      </c>
      <c r="H58" s="36">
        <f>G58*100/A50</f>
        <v>0</v>
      </c>
      <c r="I58" s="17"/>
    </row>
    <row r="59" spans="1:9" ht="24.95" customHeight="1" thickBot="1" x14ac:dyDescent="0.3">
      <c r="C59" s="24" t="s">
        <v>86</v>
      </c>
      <c r="D59" s="41"/>
      <c r="E59" s="34">
        <f>COUNTIF(F12:F50,"Không XL")</f>
        <v>0</v>
      </c>
      <c r="F59" s="38">
        <f>E59*100/A50</f>
        <v>0</v>
      </c>
      <c r="G59" s="34">
        <f>COUNTIF(H12:H50,"Không XL")</f>
        <v>0</v>
      </c>
      <c r="H59" s="38">
        <f>G59*100/A50</f>
        <v>0</v>
      </c>
      <c r="I59" s="18"/>
    </row>
    <row r="60" spans="1:9" ht="15" customHeight="1" x14ac:dyDescent="0.25">
      <c r="C60" s="19"/>
      <c r="D60" s="19"/>
    </row>
    <row r="61" spans="1:9" ht="18" customHeight="1" x14ac:dyDescent="0.25">
      <c r="E61" s="42" t="s">
        <v>21</v>
      </c>
      <c r="F61" s="42"/>
      <c r="G61" s="42"/>
      <c r="H61" s="42"/>
      <c r="I61" s="42"/>
    </row>
    <row r="62" spans="1:9" ht="18" customHeight="1" x14ac:dyDescent="0.25">
      <c r="A62" s="43" t="s">
        <v>6</v>
      </c>
      <c r="B62" s="43"/>
      <c r="C62" s="43"/>
      <c r="D62" s="43" t="s">
        <v>87</v>
      </c>
      <c r="E62" s="43"/>
      <c r="F62" s="43"/>
      <c r="G62" s="43"/>
      <c r="H62" s="43" t="s">
        <v>19</v>
      </c>
      <c r="I62" s="43"/>
    </row>
    <row r="63" spans="1:9" ht="18" customHeight="1" x14ac:dyDescent="0.25"/>
    <row r="64" spans="1:9" ht="18" customHeight="1" x14ac:dyDescent="0.25"/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>
      <c r="A72" s="1">
        <v>1</v>
      </c>
    </row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4"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36:F50 H36:H50">
    <cfRule type="cellIs" dxfId="5" priority="15" stopIfTrue="1" operator="equal">
      <formula>"SVG"</formula>
    </cfRule>
    <cfRule type="cellIs" dxfId="4" priority="16" stopIfTrue="1" operator="equal">
      <formula>"SVXS"</formula>
    </cfRule>
  </conditionalFormatting>
  <conditionalFormatting sqref="F15:F35 H15:H35">
    <cfRule type="cellIs" dxfId="3" priority="13" stopIfTrue="1" operator="equal">
      <formula>"SVG"</formula>
    </cfRule>
    <cfRule type="cellIs" dxfId="2" priority="14" stopIfTrue="1" operator="equal">
      <formula>"SVXS"</formula>
    </cfRule>
  </conditionalFormatting>
  <conditionalFormatting sqref="F12:F14 H12:H14">
    <cfRule type="cellIs" dxfId="1" priority="11" stopIfTrue="1" operator="equal">
      <formula>"SVG"</formula>
    </cfRule>
    <cfRule type="cellIs" dxfId="0" priority="1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18T5-ĐCN1</vt:lpstr>
      <vt:lpstr>18T6-ĐCN1</vt:lpstr>
      <vt:lpstr>18T7-ĐCN1</vt:lpstr>
      <vt:lpstr>'18T5-ĐCN1'!Print_Titles</vt:lpstr>
      <vt:lpstr>'18T6-ĐCN1'!Print_Titles</vt:lpstr>
      <vt:lpstr>'18T7-ĐCN1'!Print_Titles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2018-12-19T03:24:38Z</cp:lastPrinted>
  <dcterms:created xsi:type="dcterms:W3CDTF">2014-11-24T02:19:52Z</dcterms:created>
  <dcterms:modified xsi:type="dcterms:W3CDTF">2019-03-07T04:06:06Z</dcterms:modified>
</cp:coreProperties>
</file>